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<sst xmlns="http://schemas.openxmlformats.org/spreadsheetml/2006/main" count="319" uniqueCount="117">
  <si>
    <t/>
  </si>
  <si>
    <t>נספח 1 - סך התשלומים ששולמו בעד כל סוג של הוצאה ישירה לתקופה המסתיימת ביום</t>
  </si>
  <si>
    <t>31/12/2019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</si>
  <si>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</si>
  <si>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</si>
  <si>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</si>
  <si>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</si>
  <si>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</si>
  <si>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</si>
  <si>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</si>
  <si>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</si>
  <si>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</si>
  <si>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</si>
  <si>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</si>
  <si>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</si>
  <si>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</si>
  <si>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</si>
  <si>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</si>
  <si>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</si>
  <si>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</si>
  <si>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</si>
  <si>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</si>
  <si>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</si>
  <si>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</si>
  <si>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</si>
  <si>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</si>
  <si>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</si>
  <si>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</si>
  <si>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</si>
  <si>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</si>
  <si>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</si>
  <si>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</si>
  <si>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</si>
  <si>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</si>
  <si>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</si>
  <si>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</si>
  <si>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</si>
  <si>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</si>
  <si>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</si>
  <si>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</si>
  <si>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</si>
  <si>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</si>
  <si>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3111</t>
  </si>
  <si>
    <t xml:space="preserve">אל על מסלול 60-50   </t>
  </si>
  <si>
    <t xml:space="preserve">נספח 1 </t>
  </si>
  <si>
    <t>9930</t>
  </si>
  <si>
    <t>מספר אישור אוצר</t>
  </si>
  <si>
    <t>2019-12-31</t>
  </si>
  <si>
    <t>תאריך נכונות דו"ח</t>
  </si>
  <si>
    <t>570011767-00000000000206-9930-000</t>
  </si>
  <si>
    <t>קידוד קופה</t>
  </si>
  <si>
    <t>2020-01-22</t>
  </si>
  <si>
    <t>14:08:53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</si>
  <si>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</si>
  <si>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</si>
  <si>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</si>
  <si>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</si>
  <si>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</si>
  <si>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</si>
  <si>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לאומי</t>
  </si>
  <si>
    <t>דיסקונט</t>
  </si>
  <si>
    <t>פסגות אופק</t>
  </si>
  <si>
    <t>אי בי אי שרותי בורסה והשקעות</t>
  </si>
  <si>
    <t>אקסלנס נשואה בני"ע</t>
  </si>
  <si>
    <t>גאון בית השקעות</t>
  </si>
  <si>
    <t>לידר ד</t>
  </si>
  <si>
    <t>זרים</t>
  </si>
  <si>
    <t>פועלים סהר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</si>
  <si>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</si>
  <si>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</si>
  <si>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</si>
  <si>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</si>
  <si>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</si>
  <si>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</si>
  <si>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</si>
  <si>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</si>
  <si>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</si>
  <si>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</si>
  <si>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</si>
  <si>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</si>
  <si>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</si>
  <si>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</si>
  <si>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</si>
  <si>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</si>
  <si>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</si>
  <si>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</si>
  <si>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</si>
  <si>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</si>
  <si>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</si>
  <si>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</si>
  <si>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</si>
  <si>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</si>
  <si>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איביאי בית השק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</si>
  <si>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</si>
  <si>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</si>
  <si>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</si>
  <si>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</si>
  <si>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</si>
  <si>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</si>
  <si>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הראל קרנות מדד</t>
  </si>
  <si>
    <t>תעודת סל זרה</t>
  </si>
  <si>
    <t>סך החזר בגין תעודות סל</t>
  </si>
  <si>
    <t>סך הכל עמלות ניהול חיצוני</t>
  </si>
  <si>
    <t>סך נכסים לסוף שנה קודמת</t>
  </si>
  <si>
    <t>נספח 3</t>
  </si>
  <si>
    <t xml:space="preserve">STOXX Europe 600 (4D) ETF פסגות </t>
  </si>
  <si>
    <t>אחרות</t>
  </si>
  <si>
    <t xml:space="preserve">blackston europe v </t>
  </si>
  <si>
    <t>סך תשלומים בגין השקעה בתעודות סל</t>
  </si>
  <si>
    <t xml:space="preserve">500 s&amp;p.קסם </t>
  </si>
  <si>
    <t xml:space="preserve">SPDR S&amp;P CHINA ETF </t>
  </si>
  <si>
    <t xml:space="preserve">IUSSENG LX </t>
  </si>
  <si>
    <t xml:space="preserve">CS NOV(CSNGSMU) </t>
  </si>
  <si>
    <t xml:space="preserve">ROBECO CAPITAL GROWTH FUN </t>
  </si>
  <si>
    <t xml:space="preserve">KOTAK FUNDS - INDIA MIDCA </t>
  </si>
  <si>
    <t xml:space="preserve">SUMI TRUST INVESTMENT FUNDS </t>
  </si>
  <si>
    <t xml:space="preserve">PICTET - JAPANESE EQUITY SELEC 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</si>
</sst>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000"/>
    <numFmt numFmtId="166" formatCode="[$-40D]dddd\ dd\ mmmm\ yyyy"/>
    <numFmt numFmtId="167" formatCode="0.000"/>
    <numFmt numFmtId="168" formatCode="0.0000"/>
  </numFmts>
  <fonts count="37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shrinkToFit="1"/>
    </xf>
    <xf numFmtId="0" fontId="1" fillId="36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shrinkToFit="1"/>
    </xf>
    <xf numFmtId="0" fontId="2" fillId="37" borderId="0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 shrinkToFit="1"/>
    </xf>
    <xf numFmtId="168" fontId="0" fillId="0" borderId="0" xfId="35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1" fillId="35" borderId="0" xfId="35" applyNumberFormat="1" applyFont="1" applyFill="1" applyBorder="1" applyAlignment="1">
      <alignment horizontal="right" shrinkToFit="1"/>
    </xf>
    <xf numFmtId="4" fontId="1" fillId="34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J51"/>
  <sheetViews>
    <sheetView zoomScalePageLayoutView="0" workbookViewId="0" topLeftCell="A1">
      <selection activeCell="B45" sqref="B45"/>
    </sheetView>
  </sheetViews>
  <sheetFormatPr defaultColWidth="9.140625" defaultRowHeight="12.75"/>
  <cols>
    <col min="4" max="4" width="12.00390625" style="0" bestFit="1" customWidth="1"/>
    <col min="5" max="5" width="76.00390625" style="0" bestFit="1" customWidth="1"/>
    <col min="6" max="6" width="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44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1</v>
      </c>
      <c r="F8" s="1" t="s">
        <v>0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13">
        <f>+D12</f>
        <v>307.40999999999997</v>
      </c>
      <c r="E10" s="2" t="s">
        <v>5</v>
      </c>
      <c r="F10" s="2" t="s">
        <v>4</v>
      </c>
    </row>
    <row r="11" spans="4:6" ht="12.75">
      <c r="D11" s="4">
        <v>0</v>
      </c>
      <c r="E11" s="3" t="s">
        <v>6</v>
      </c>
      <c r="F11" s="3" t="s">
        <v>0</v>
      </c>
    </row>
    <row r="12" spans="4:6" ht="12.75">
      <c r="D12" s="4">
        <f>+'נספח 2'!D22</f>
        <v>307.40999999999997</v>
      </c>
      <c r="E12" s="3" t="s">
        <v>7</v>
      </c>
      <c r="F12" s="3" t="s">
        <v>0</v>
      </c>
    </row>
    <row r="13" spans="4:6" ht="12.75">
      <c r="D13" s="5" t="s">
        <v>0</v>
      </c>
      <c r="E13" s="5" t="s">
        <v>0</v>
      </c>
      <c r="F13" s="5" t="s">
        <v>0</v>
      </c>
    </row>
    <row r="14" spans="4:6" ht="12.75">
      <c r="D14" s="13">
        <f>+D16</f>
        <v>38.19</v>
      </c>
      <c r="E14" s="2" t="s">
        <v>9</v>
      </c>
      <c r="F14" s="2" t="s">
        <v>8</v>
      </c>
    </row>
    <row r="15" spans="4:6" ht="12.75">
      <c r="D15" s="4">
        <v>0</v>
      </c>
      <c r="E15" s="3" t="s">
        <v>10</v>
      </c>
      <c r="F15" s="3" t="s">
        <v>0</v>
      </c>
    </row>
    <row r="16" spans="4:6" ht="12.75">
      <c r="D16" s="4">
        <f>+'נספח 2'!D29</f>
        <v>38.19</v>
      </c>
      <c r="E16" s="3" t="s">
        <v>11</v>
      </c>
      <c r="F16" s="3" t="s">
        <v>0</v>
      </c>
    </row>
    <row r="17" spans="4:6" ht="12.75">
      <c r="D17" s="5" t="s">
        <v>0</v>
      </c>
      <c r="E17" s="5" t="s">
        <v>0</v>
      </c>
      <c r="F17" s="5" t="s">
        <v>0</v>
      </c>
    </row>
    <row r="18" spans="4:6" ht="12.75">
      <c r="D18" s="2" t="s">
        <v>0</v>
      </c>
      <c r="E18" s="2" t="s">
        <v>13</v>
      </c>
      <c r="F18" s="2" t="s">
        <v>12</v>
      </c>
    </row>
    <row r="19" spans="4:6" ht="12.75">
      <c r="D19" s="3" t="s">
        <v>0</v>
      </c>
      <c r="E19" s="3" t="s">
        <v>14</v>
      </c>
      <c r="F19" s="3" t="s">
        <v>0</v>
      </c>
    </row>
    <row r="20" spans="4:6" ht="12.75">
      <c r="D20" s="4">
        <v>0</v>
      </c>
      <c r="E20" s="3" t="s">
        <v>15</v>
      </c>
      <c r="F20" s="3" t="s">
        <v>0</v>
      </c>
    </row>
    <row r="21" spans="4:6" ht="12.75">
      <c r="D21" s="4">
        <v>0</v>
      </c>
      <c r="E21" s="3" t="s">
        <v>16</v>
      </c>
      <c r="F21" s="3" t="s">
        <v>0</v>
      </c>
    </row>
    <row r="22" spans="4:6" ht="12.75">
      <c r="D22" s="4">
        <v>0</v>
      </c>
      <c r="E22" s="3" t="s">
        <v>17</v>
      </c>
      <c r="F22" s="3" t="s">
        <v>0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13">
        <f>SUM(D25:D33)</f>
        <v>1947.8990000000001</v>
      </c>
      <c r="E24" s="2" t="s">
        <v>19</v>
      </c>
      <c r="F24" s="2" t="s">
        <v>18</v>
      </c>
    </row>
    <row r="25" spans="4:6" ht="12.75">
      <c r="D25" s="4">
        <v>83.371</v>
      </c>
      <c r="E25" s="3" t="s">
        <v>20</v>
      </c>
      <c r="F25" s="3" t="s">
        <v>0</v>
      </c>
    </row>
    <row r="26" spans="4:6" ht="12.75">
      <c r="D26" s="4">
        <f>1673.604-D25</f>
        <v>1590.233</v>
      </c>
      <c r="E26" s="3" t="s">
        <v>21</v>
      </c>
      <c r="F26" s="3" t="s">
        <v>0</v>
      </c>
    </row>
    <row r="27" spans="4:6" ht="12.75">
      <c r="D27" s="4">
        <v>0</v>
      </c>
      <c r="E27" s="3" t="s">
        <v>22</v>
      </c>
      <c r="F27" s="3" t="s">
        <v>0</v>
      </c>
    </row>
    <row r="28" spans="4:6" ht="12.75">
      <c r="D28" s="4">
        <v>0</v>
      </c>
      <c r="E28" s="3" t="s">
        <v>23</v>
      </c>
      <c r="F28" s="3" t="s">
        <v>0</v>
      </c>
    </row>
    <row r="29" spans="4:6" ht="12.75">
      <c r="D29" s="4">
        <f>+'נספח 3'!D40</f>
        <v>19.375</v>
      </c>
      <c r="E29" s="3" t="s">
        <v>24</v>
      </c>
      <c r="F29" s="3" t="s">
        <v>0</v>
      </c>
    </row>
    <row r="30" spans="4:6" ht="12.75">
      <c r="D30" s="4">
        <f>+'נספח 3'!D48</f>
        <v>342.12999999999994</v>
      </c>
      <c r="E30" s="3" t="s">
        <v>25</v>
      </c>
      <c r="F30" s="3" t="s">
        <v>0</v>
      </c>
    </row>
    <row r="31" spans="4:6" ht="12.75">
      <c r="D31" s="4">
        <f>+'נספח 3'!D23</f>
        <v>59.78</v>
      </c>
      <c r="E31" s="3" t="s">
        <v>26</v>
      </c>
      <c r="F31" s="3" t="s">
        <v>0</v>
      </c>
    </row>
    <row r="32" spans="4:6" ht="12.75">
      <c r="D32" s="4">
        <f>+'נספח 3'!D33</f>
        <v>86.27499999999999</v>
      </c>
      <c r="E32" s="3" t="s">
        <v>27</v>
      </c>
      <c r="F32" s="3" t="s">
        <v>0</v>
      </c>
    </row>
    <row r="33" spans="4:6" ht="12.75">
      <c r="D33" s="4">
        <f>+'נספח 3'!D49</f>
        <v>-233.26500000000001</v>
      </c>
      <c r="E33" s="3" t="s">
        <v>28</v>
      </c>
      <c r="F33" s="3" t="s">
        <v>0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30</v>
      </c>
      <c r="F35" s="2" t="s">
        <v>29</v>
      </c>
    </row>
    <row r="36" spans="4:6" ht="12.75">
      <c r="D36" s="4">
        <v>0</v>
      </c>
      <c r="E36" s="3" t="s">
        <v>31</v>
      </c>
      <c r="F36" s="3" t="s">
        <v>0</v>
      </c>
    </row>
    <row r="37" spans="4:6" ht="12.75">
      <c r="D37" s="4">
        <v>0</v>
      </c>
      <c r="E37" s="3" t="s">
        <v>32</v>
      </c>
      <c r="F37" s="3" t="s">
        <v>0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6">
        <f>+D20+D16+D12+D25+D26+D27+D28+D29+D30+D31+D32+D33</f>
        <v>2293.4990000000003</v>
      </c>
      <c r="E39" s="2" t="s">
        <v>34</v>
      </c>
      <c r="F39" s="2" t="s">
        <v>33</v>
      </c>
    </row>
    <row r="40" spans="4:6" ht="12.75">
      <c r="D40" s="5" t="s">
        <v>0</v>
      </c>
      <c r="E40" s="5" t="s">
        <v>0</v>
      </c>
      <c r="F40" s="5" t="s">
        <v>0</v>
      </c>
    </row>
    <row r="41" spans="4:6" ht="12.75">
      <c r="D41" s="2" t="s">
        <v>0</v>
      </c>
      <c r="E41" s="2" t="s">
        <v>36</v>
      </c>
      <c r="F41" s="2" t="s">
        <v>35</v>
      </c>
    </row>
    <row r="42" spans="4:6" ht="12.75">
      <c r="D42" s="3" t="s">
        <v>0</v>
      </c>
      <c r="E42" s="3" t="s">
        <v>37</v>
      </c>
      <c r="F42" s="3" t="s">
        <v>0</v>
      </c>
    </row>
    <row r="43" spans="4:6" ht="12.75">
      <c r="D43" s="4">
        <v>0.25085643970150656</v>
      </c>
      <c r="E43" s="3" t="s">
        <v>38</v>
      </c>
      <c r="F43" s="3" t="s">
        <v>0</v>
      </c>
    </row>
    <row r="44" spans="4:6" ht="12.75">
      <c r="D44" s="3" t="s">
        <v>0</v>
      </c>
      <c r="E44" s="3" t="s">
        <v>39</v>
      </c>
      <c r="F44" s="3" t="s">
        <v>0</v>
      </c>
    </row>
    <row r="45" spans="4:6" ht="12.75">
      <c r="D45" s="12">
        <f>+D39/(D47/2+770445/2)*100</f>
        <v>0.2953638733830479</v>
      </c>
      <c r="E45" s="3" t="s">
        <v>40</v>
      </c>
      <c r="F45" s="3" t="s">
        <v>0</v>
      </c>
    </row>
    <row r="46" spans="4:6" ht="12.75">
      <c r="D46" s="5" t="s">
        <v>0</v>
      </c>
      <c r="E46" s="5" t="s">
        <v>0</v>
      </c>
      <c r="F46" s="5" t="s">
        <v>0</v>
      </c>
    </row>
    <row r="47" spans="4:6" ht="12.75">
      <c r="D47" s="6">
        <v>782554</v>
      </c>
      <c r="E47" s="2" t="s">
        <v>41</v>
      </c>
      <c r="F47" s="2" t="s">
        <v>0</v>
      </c>
    </row>
    <row r="49" ht="12.75">
      <c r="D49" s="9"/>
    </row>
    <row r="51" spans="5:8" ht="12.75">
      <c r="E51" s="7" t="s">
        <v>0</v>
      </c>
      <c r="F51" s="7" t="s">
        <v>51</v>
      </c>
      <c r="H51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4" max="4" width="12.00390625" style="0" bestFit="1" customWidth="1"/>
    <col min="5" max="5" width="38.00390625" style="0" bestFit="1" customWidth="1"/>
    <col min="6" max="6" width="4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82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53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56</v>
      </c>
      <c r="F10" s="2" t="s">
        <v>55</v>
      </c>
    </row>
    <row r="11" spans="4:6" ht="12.75">
      <c r="D11" s="10">
        <f>+D12</f>
        <v>20.5</v>
      </c>
      <c r="E11" s="3" t="s">
        <v>0</v>
      </c>
      <c r="F11" s="3" t="s">
        <v>57</v>
      </c>
    </row>
    <row r="12" spans="4:6" ht="12.75">
      <c r="D12" s="8">
        <v>20.5</v>
      </c>
      <c r="E12" s="5" t="s">
        <v>62</v>
      </c>
      <c r="F12" s="14"/>
    </row>
    <row r="13" spans="4:6" ht="12.75">
      <c r="D13" s="10">
        <f>SUM(D14:D21)</f>
        <v>286.90999999999997</v>
      </c>
      <c r="E13" s="3" t="s">
        <v>0</v>
      </c>
      <c r="F13" s="3" t="s">
        <v>58</v>
      </c>
    </row>
    <row r="14" spans="4:6" ht="12.75">
      <c r="D14" s="8">
        <v>0.93</v>
      </c>
      <c r="E14" s="5" t="s">
        <v>59</v>
      </c>
      <c r="F14" s="5" t="s">
        <v>0</v>
      </c>
    </row>
    <row r="15" spans="4:6" ht="12.75">
      <c r="D15" s="8">
        <v>12.28</v>
      </c>
      <c r="E15" s="5" t="s">
        <v>60</v>
      </c>
      <c r="F15" s="5" t="s">
        <v>0</v>
      </c>
    </row>
    <row r="16" spans="4:6" ht="12.75">
      <c r="D16" s="8">
        <v>9.6</v>
      </c>
      <c r="E16" s="5" t="s">
        <v>61</v>
      </c>
      <c r="F16" s="5" t="s">
        <v>0</v>
      </c>
    </row>
    <row r="17" spans="4:6" ht="12.75">
      <c r="D17" s="8">
        <v>7.22</v>
      </c>
      <c r="E17" s="5" t="s">
        <v>63</v>
      </c>
      <c r="F17" s="5" t="s">
        <v>0</v>
      </c>
    </row>
    <row r="18" spans="4:6" ht="12.75">
      <c r="D18" s="8">
        <v>3.01</v>
      </c>
      <c r="E18" s="5" t="s">
        <v>64</v>
      </c>
      <c r="F18" s="5" t="s">
        <v>0</v>
      </c>
    </row>
    <row r="19" spans="4:6" ht="12.75">
      <c r="D19" s="8">
        <v>21.82</v>
      </c>
      <c r="E19" s="5" t="s">
        <v>65</v>
      </c>
      <c r="F19" s="5" t="s">
        <v>0</v>
      </c>
    </row>
    <row r="20" spans="4:6" ht="12.75">
      <c r="D20" s="8">
        <v>174.67</v>
      </c>
      <c r="E20" s="5" t="s">
        <v>66</v>
      </c>
      <c r="F20" s="5" t="s">
        <v>0</v>
      </c>
    </row>
    <row r="21" spans="4:6" ht="12.75">
      <c r="D21" s="8">
        <f>105.32-D28-9.75</f>
        <v>57.379999999999995</v>
      </c>
      <c r="E21" s="5" t="s">
        <v>67</v>
      </c>
      <c r="F21" s="5" t="s">
        <v>0</v>
      </c>
    </row>
    <row r="22" spans="4:6" ht="12.75">
      <c r="D22" s="6">
        <f>+D13+D11</f>
        <v>307.40999999999997</v>
      </c>
      <c r="E22" s="2" t="s">
        <v>0</v>
      </c>
      <c r="F22" s="2" t="s">
        <v>68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2" t="s">
        <v>0</v>
      </c>
      <c r="E24" s="2" t="s">
        <v>0</v>
      </c>
      <c r="F24" s="2" t="s">
        <v>69</v>
      </c>
    </row>
    <row r="25" spans="4:6" ht="12.75">
      <c r="D25" s="3" t="s">
        <v>0</v>
      </c>
      <c r="E25" s="3" t="s">
        <v>0</v>
      </c>
      <c r="F25" s="3" t="s">
        <v>57</v>
      </c>
    </row>
    <row r="26" spans="4:6" ht="12.75">
      <c r="D26" s="3" t="s">
        <v>0</v>
      </c>
      <c r="E26" s="3" t="s">
        <v>0</v>
      </c>
      <c r="F26" s="3" t="s">
        <v>58</v>
      </c>
    </row>
    <row r="27" spans="4:6" ht="12.75">
      <c r="D27" s="8"/>
      <c r="E27" s="5"/>
      <c r="F27" s="5" t="s">
        <v>0</v>
      </c>
    </row>
    <row r="28" spans="4:6" ht="12.75">
      <c r="D28" s="8">
        <f>38.19</f>
        <v>38.19</v>
      </c>
      <c r="E28" s="5" t="s">
        <v>67</v>
      </c>
      <c r="F28" s="5" t="s">
        <v>0</v>
      </c>
    </row>
    <row r="29" spans="4:6" ht="12.75">
      <c r="D29" s="6">
        <f>+D28</f>
        <v>38.19</v>
      </c>
      <c r="E29" s="2" t="s">
        <v>0</v>
      </c>
      <c r="F29" s="2" t="s">
        <v>70</v>
      </c>
    </row>
    <row r="30" spans="4:6" ht="12.75">
      <c r="D30" s="5" t="s">
        <v>0</v>
      </c>
      <c r="E30" s="5" t="s">
        <v>0</v>
      </c>
      <c r="F30" s="5" t="s">
        <v>0</v>
      </c>
    </row>
    <row r="31" spans="4:6" ht="12.75">
      <c r="D31" s="2" t="s">
        <v>0</v>
      </c>
      <c r="E31" s="2" t="s">
        <v>72</v>
      </c>
      <c r="F31" s="2" t="s">
        <v>71</v>
      </c>
    </row>
    <row r="32" spans="4:6" ht="12.75">
      <c r="D32" s="8"/>
      <c r="E32" s="5"/>
      <c r="F32" s="5" t="s">
        <v>0</v>
      </c>
    </row>
    <row r="33" spans="4:6" ht="12.75">
      <c r="D33" s="6"/>
      <c r="E33" s="2" t="s">
        <v>74</v>
      </c>
      <c r="F33" s="2" t="s">
        <v>73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0</v>
      </c>
      <c r="F35" s="2" t="s">
        <v>75</v>
      </c>
    </row>
    <row r="36" spans="4:6" ht="12.75">
      <c r="D36" s="6">
        <v>0</v>
      </c>
      <c r="E36" s="2" t="s">
        <v>0</v>
      </c>
      <c r="F36" s="2" t="s">
        <v>76</v>
      </c>
    </row>
    <row r="37" spans="4:6" ht="12.75">
      <c r="D37" s="5" t="s">
        <v>0</v>
      </c>
      <c r="E37" s="5" t="s">
        <v>0</v>
      </c>
      <c r="F37" s="5" t="s">
        <v>0</v>
      </c>
    </row>
    <row r="38" spans="4:6" ht="12.75">
      <c r="D38" s="2" t="s">
        <v>0</v>
      </c>
      <c r="E38" s="2" t="s">
        <v>0</v>
      </c>
      <c r="F38" s="2" t="s">
        <v>77</v>
      </c>
    </row>
    <row r="39" spans="4:6" ht="12.75">
      <c r="D39" s="6">
        <v>0</v>
      </c>
      <c r="E39" s="2" t="s">
        <v>0</v>
      </c>
      <c r="F39" s="2" t="s">
        <v>78</v>
      </c>
    </row>
    <row r="40" spans="4:6" ht="12.75">
      <c r="D40" s="5" t="s">
        <v>0</v>
      </c>
      <c r="E40" s="5" t="s">
        <v>0</v>
      </c>
      <c r="F40" s="5" t="s">
        <v>0</v>
      </c>
    </row>
    <row r="41" spans="4:6" ht="12.75">
      <c r="D41" s="2" t="s">
        <v>0</v>
      </c>
      <c r="E41" s="2" t="s">
        <v>0</v>
      </c>
      <c r="F41" s="2" t="s">
        <v>79</v>
      </c>
    </row>
    <row r="42" spans="4:6" ht="12.75">
      <c r="D42" s="6">
        <v>0</v>
      </c>
      <c r="E42" s="2" t="s">
        <v>0</v>
      </c>
      <c r="F42" s="2" t="s">
        <v>80</v>
      </c>
    </row>
    <row r="43" spans="4:6" ht="12.75">
      <c r="D43" s="5" t="s">
        <v>0</v>
      </c>
      <c r="E43" s="5" t="s">
        <v>0</v>
      </c>
      <c r="F43" s="5" t="s">
        <v>0</v>
      </c>
    </row>
    <row r="44" spans="4:6" ht="12.75">
      <c r="D44" s="6">
        <f>+D33+D29+D22</f>
        <v>345.59999999999997</v>
      </c>
      <c r="E44" s="2" t="s">
        <v>0</v>
      </c>
      <c r="F44" s="2" t="s">
        <v>81</v>
      </c>
    </row>
    <row r="45" spans="2:6" ht="12.75">
      <c r="B45" s="11"/>
      <c r="D45" s="6">
        <f>+'נספח 1 '!D47</f>
        <v>782554</v>
      </c>
      <c r="E45" s="2" t="s">
        <v>0</v>
      </c>
      <c r="F45" s="2" t="s">
        <v>41</v>
      </c>
    </row>
    <row r="49" spans="5:8" ht="12.75">
      <c r="E49" s="7" t="s">
        <v>0</v>
      </c>
      <c r="F49" s="7" t="s">
        <v>51</v>
      </c>
      <c r="H49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56"/>
  <sheetViews>
    <sheetView zoomScalePageLayoutView="0" workbookViewId="0" topLeftCell="A16">
      <selection activeCell="E31" sqref="E31"/>
    </sheetView>
  </sheetViews>
  <sheetFormatPr defaultColWidth="9.140625" defaultRowHeight="12.75"/>
  <cols>
    <col min="4" max="4" width="12.00390625" style="0" bestFit="1" customWidth="1"/>
    <col min="5" max="5" width="37.00390625" style="0" bestFit="1" customWidth="1"/>
    <col min="6" max="6" width="40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104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83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0</v>
      </c>
      <c r="F10" s="2" t="s">
        <v>84</v>
      </c>
    </row>
    <row r="11" spans="4:6" ht="12.75">
      <c r="D11" s="8">
        <v>153.293</v>
      </c>
      <c r="E11" s="5" t="s">
        <v>107</v>
      </c>
      <c r="F11" s="5" t="s">
        <v>0</v>
      </c>
    </row>
    <row r="12" spans="4:6" ht="12.75">
      <c r="D12" s="8">
        <v>1520.31</v>
      </c>
      <c r="E12" s="5" t="s">
        <v>106</v>
      </c>
      <c r="F12" s="5" t="s">
        <v>0</v>
      </c>
    </row>
    <row r="13" spans="4:6" ht="12.75">
      <c r="D13" s="6">
        <f>SUM(D11:D12)</f>
        <v>1673.603</v>
      </c>
      <c r="E13" s="2" t="s">
        <v>0</v>
      </c>
      <c r="F13" s="2" t="s">
        <v>85</v>
      </c>
    </row>
    <row r="14" spans="4:6" ht="12.75">
      <c r="D14" s="5" t="s">
        <v>0</v>
      </c>
      <c r="E14" s="5" t="s">
        <v>0</v>
      </c>
      <c r="F14" s="5" t="s">
        <v>0</v>
      </c>
    </row>
    <row r="15" spans="4:6" ht="12.75">
      <c r="D15" s="2" t="s">
        <v>0</v>
      </c>
      <c r="E15" s="2" t="s">
        <v>0</v>
      </c>
      <c r="F15" s="2" t="s">
        <v>86</v>
      </c>
    </row>
    <row r="16" spans="4:6" ht="12.75">
      <c r="D16" s="6">
        <v>0</v>
      </c>
      <c r="E16" s="2" t="s">
        <v>0</v>
      </c>
      <c r="F16" s="2" t="s">
        <v>87</v>
      </c>
    </row>
    <row r="17" spans="4:6" ht="12.75">
      <c r="D17" s="5" t="s">
        <v>0</v>
      </c>
      <c r="E17" s="5" t="s">
        <v>0</v>
      </c>
      <c r="F17" s="5" t="s">
        <v>0</v>
      </c>
    </row>
    <row r="18" spans="4:6" ht="12.75">
      <c r="D18" s="2" t="s">
        <v>0</v>
      </c>
      <c r="E18" s="2" t="s">
        <v>0</v>
      </c>
      <c r="F18" s="2" t="s">
        <v>88</v>
      </c>
    </row>
    <row r="19" spans="4:6" ht="12.75">
      <c r="D19" s="6">
        <v>0</v>
      </c>
      <c r="E19" s="2" t="s">
        <v>0</v>
      </c>
      <c r="F19" s="2" t="s">
        <v>89</v>
      </c>
    </row>
    <row r="20" spans="4:6" ht="12.75">
      <c r="D20" s="5" t="s">
        <v>0</v>
      </c>
      <c r="E20" s="5" t="s">
        <v>0</v>
      </c>
      <c r="F20" s="5" t="s">
        <v>0</v>
      </c>
    </row>
    <row r="21" spans="4:6" ht="12.75">
      <c r="D21" s="2" t="s">
        <v>0</v>
      </c>
      <c r="E21" s="2" t="s">
        <v>0</v>
      </c>
      <c r="F21" s="2" t="s">
        <v>90</v>
      </c>
    </row>
    <row r="22" spans="4:6" ht="12.75">
      <c r="D22" s="3" t="s">
        <v>0</v>
      </c>
      <c r="E22" s="3" t="s">
        <v>0</v>
      </c>
      <c r="F22" s="3" t="s">
        <v>91</v>
      </c>
    </row>
    <row r="23" spans="4:6" ht="12.75">
      <c r="D23" s="8">
        <v>59.78</v>
      </c>
      <c r="E23" s="5" t="s">
        <v>92</v>
      </c>
      <c r="F23" s="5" t="s">
        <v>0</v>
      </c>
    </row>
    <row r="24" spans="4:6" ht="12.75">
      <c r="D24" s="3" t="s">
        <v>0</v>
      </c>
      <c r="E24" s="3" t="s">
        <v>0</v>
      </c>
      <c r="F24" s="3" t="s">
        <v>93</v>
      </c>
    </row>
    <row r="25" spans="4:6" ht="12.75">
      <c r="D25" s="8">
        <v>8.639</v>
      </c>
      <c r="E25" s="5" t="s">
        <v>111</v>
      </c>
      <c r="F25" s="5" t="s">
        <v>0</v>
      </c>
    </row>
    <row r="26" spans="4:6" ht="12.75">
      <c r="D26" s="8">
        <v>10.188</v>
      </c>
      <c r="E26" s="5" t="s">
        <v>112</v>
      </c>
      <c r="F26" s="5" t="s">
        <v>0</v>
      </c>
    </row>
    <row r="27" spans="4:6" ht="12.75">
      <c r="D27" s="8">
        <v>14.77</v>
      </c>
      <c r="E27" s="5" t="s">
        <v>113</v>
      </c>
      <c r="F27" s="5" t="s">
        <v>0</v>
      </c>
    </row>
    <row r="28" spans="4:6" ht="12.75">
      <c r="D28" s="8">
        <v>17.914</v>
      </c>
      <c r="E28" s="5" t="s">
        <v>114</v>
      </c>
      <c r="F28" s="5" t="s">
        <v>0</v>
      </c>
    </row>
    <row r="29" spans="4:6" ht="12.75">
      <c r="D29" s="8">
        <v>9.211</v>
      </c>
      <c r="E29" s="5" t="s">
        <v>115</v>
      </c>
      <c r="F29" s="5" t="s">
        <v>0</v>
      </c>
    </row>
    <row r="30" spans="4:6" ht="12.75">
      <c r="D30" s="8">
        <v>14.413</v>
      </c>
      <c r="E30" s="5" t="s">
        <v>116</v>
      </c>
      <c r="F30" s="5" t="s">
        <v>0</v>
      </c>
    </row>
    <row r="31" spans="4:6" ht="12.75">
      <c r="D31" s="8">
        <v>11.14</v>
      </c>
      <c r="E31" s="5" t="s">
        <v>106</v>
      </c>
      <c r="F31" s="5" t="s">
        <v>0</v>
      </c>
    </row>
    <row r="32" spans="4:6" ht="12.75">
      <c r="D32" s="8"/>
      <c r="E32" s="5"/>
      <c r="F32" s="5" t="s">
        <v>0</v>
      </c>
    </row>
    <row r="33" spans="4:6" ht="12.75">
      <c r="D33" s="6">
        <f>SUM(D25:D32)</f>
        <v>86.27499999999999</v>
      </c>
      <c r="E33" s="2" t="s">
        <v>0</v>
      </c>
      <c r="F33" s="2" t="s">
        <v>94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0</v>
      </c>
      <c r="F35" s="2" t="s">
        <v>95</v>
      </c>
    </row>
    <row r="36" spans="4:6" ht="12.75">
      <c r="D36" s="3" t="s">
        <v>0</v>
      </c>
      <c r="E36" s="3" t="s">
        <v>0</v>
      </c>
      <c r="F36" s="3" t="s">
        <v>96</v>
      </c>
    </row>
    <row r="37" spans="4:6" ht="12.75">
      <c r="D37" s="8">
        <v>8.84</v>
      </c>
      <c r="E37" s="5" t="s">
        <v>97</v>
      </c>
      <c r="F37" s="5" t="s">
        <v>0</v>
      </c>
    </row>
    <row r="38" spans="4:6" ht="12.75">
      <c r="D38" s="8">
        <v>2.275</v>
      </c>
      <c r="E38" s="5" t="s">
        <v>98</v>
      </c>
      <c r="F38" s="5" t="s">
        <v>0</v>
      </c>
    </row>
    <row r="39" spans="4:6" ht="12.75">
      <c r="D39" s="8">
        <v>8.26</v>
      </c>
      <c r="E39" s="5" t="s">
        <v>99</v>
      </c>
      <c r="F39" s="5" t="s">
        <v>0</v>
      </c>
    </row>
    <row r="40" spans="4:6" ht="12.75">
      <c r="D40" s="10">
        <f>SUM(D37:D39)</f>
        <v>19.375</v>
      </c>
      <c r="E40" s="3" t="s">
        <v>0</v>
      </c>
      <c r="F40" s="3" t="s">
        <v>100</v>
      </c>
    </row>
    <row r="41" spans="4:6" ht="12.75">
      <c r="D41" s="8">
        <v>14.518</v>
      </c>
      <c r="E41" s="5" t="s">
        <v>109</v>
      </c>
      <c r="F41" s="5"/>
    </row>
    <row r="42" spans="4:6" ht="12.75">
      <c r="D42" s="8">
        <v>17.718</v>
      </c>
      <c r="E42" s="5" t="s">
        <v>105</v>
      </c>
      <c r="F42" s="5"/>
    </row>
    <row r="43" spans="4:6" ht="12.75">
      <c r="D43" s="8">
        <v>16.482</v>
      </c>
      <c r="E43" s="5" t="s">
        <v>110</v>
      </c>
      <c r="F43" s="5"/>
    </row>
    <row r="44" spans="4:6" ht="12.75">
      <c r="D44" s="8">
        <f>342.13-D42-D43-D41</f>
        <v>293.4119999999999</v>
      </c>
      <c r="E44" s="5" t="s">
        <v>106</v>
      </c>
      <c r="F44" s="5"/>
    </row>
    <row r="45" spans="4:6" ht="12.75">
      <c r="D45" s="8"/>
      <c r="E45" s="5"/>
      <c r="F45" s="5"/>
    </row>
    <row r="46" spans="4:6" ht="12.75">
      <c r="D46" s="8"/>
      <c r="E46" s="5"/>
      <c r="F46" s="5" t="s">
        <v>0</v>
      </c>
    </row>
    <row r="47" spans="4:6" ht="12.75">
      <c r="D47" s="8"/>
      <c r="E47" s="5"/>
      <c r="F47" s="5" t="s">
        <v>0</v>
      </c>
    </row>
    <row r="48" spans="4:6" ht="12.75">
      <c r="D48" s="10">
        <f>SUM(D41:D47)</f>
        <v>342.12999999999994</v>
      </c>
      <c r="E48" s="3" t="s">
        <v>0</v>
      </c>
      <c r="F48" s="3" t="s">
        <v>108</v>
      </c>
    </row>
    <row r="49" spans="4:6" ht="12.75">
      <c r="D49" s="6">
        <f>-219.425-13.84</f>
        <v>-233.26500000000001</v>
      </c>
      <c r="E49" s="2" t="s">
        <v>0</v>
      </c>
      <c r="F49" s="2" t="s">
        <v>101</v>
      </c>
    </row>
    <row r="50" spans="4:6" ht="12.75">
      <c r="D50" s="5" t="s">
        <v>0</v>
      </c>
      <c r="E50" s="5" t="s">
        <v>0</v>
      </c>
      <c r="F50" s="5" t="s">
        <v>0</v>
      </c>
    </row>
    <row r="51" spans="4:6" ht="12.75">
      <c r="D51" s="6">
        <f>+D49+D48+D40+D33+D13</f>
        <v>1888.118</v>
      </c>
      <c r="E51" s="2" t="s">
        <v>0</v>
      </c>
      <c r="F51" s="2" t="s">
        <v>102</v>
      </c>
    </row>
    <row r="52" spans="4:6" ht="12.75">
      <c r="D52" s="6">
        <f>+'נספח 1 '!D47</f>
        <v>782554</v>
      </c>
      <c r="E52" s="2" t="s">
        <v>0</v>
      </c>
      <c r="F52" s="2" t="s">
        <v>103</v>
      </c>
    </row>
    <row r="56" spans="5:8" ht="12.75">
      <c r="E56" s="7" t="s">
        <v>0</v>
      </c>
      <c r="F56" s="7" t="s">
        <v>51</v>
      </c>
      <c r="H56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Kobi Lam</cp:lastModifiedBy>
  <dcterms:modified xsi:type="dcterms:W3CDTF">2022-02-22T10:52:33Z</dcterms:modified>
  <cp:category/>
  <cp:version/>
  <cp:contentType/>
  <cp:contentStatus/>
</cp:coreProperties>
</file>